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DenisRabaud\Downloads\"/>
    </mc:Choice>
  </mc:AlternateContent>
  <xr:revisionPtr revIDLastSave="0" documentId="8_{4A2A9093-91AA-49B2-A9C8-1626ACA854BE}" xr6:coauthVersionLast="47" xr6:coauthVersionMax="47" xr10:uidLastSave="{00000000-0000-0000-0000-000000000000}"/>
  <bookViews>
    <workbookView xWindow="-30828" yWindow="-108" windowWidth="30936" windowHeight="16776" xr2:uid="{CB572AF2-0B1F-4AAF-BB3B-B5BF6C5BAEE7}"/>
  </bookViews>
  <sheets>
    <sheet name="Silverback variable mass piston" sheetId="2" r:id="rId1"/>
    <sheet name="DATA" sheetId="3" r:id="rId2"/>
  </sheets>
  <definedNames>
    <definedName name="ALU_FLYWEIGHT">DATA!$D$4</definedName>
    <definedName name="BBS">'Silverback variable mass piston'!$G$8</definedName>
    <definedName name="BODY">'Silverback variable mass piston'!$J$6</definedName>
    <definedName name="END">'Silverback variable mass piston'!$L$7</definedName>
    <definedName name="HEAD">'Silverback variable mass piston'!$J$5</definedName>
    <definedName name="STEEL_FLYWEIGHT">DATA!$D$5</definedName>
    <definedName name="UNIT">'Silverback variable mass piston'!$G$9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7" i="2" l="1"/>
  <c r="J6" i="2"/>
  <c r="J5" i="2"/>
  <c r="J16" i="2"/>
  <c r="K16" i="2" s="1"/>
  <c r="J17" i="2"/>
  <c r="K17" i="2" s="1"/>
  <c r="J18" i="2"/>
  <c r="K18" i="2" s="1"/>
  <c r="D18" i="2" l="1"/>
  <c r="D25" i="2"/>
  <c r="D24" i="2"/>
  <c r="D16" i="2"/>
  <c r="D23" i="2"/>
  <c r="D15" i="2"/>
  <c r="D22" i="2"/>
  <c r="D29" i="2"/>
  <c r="D21" i="2"/>
  <c r="D28" i="2"/>
  <c r="D20" i="2"/>
  <c r="D17" i="2"/>
  <c r="D27" i="2"/>
  <c r="D19" i="2"/>
  <c r="D26" i="2"/>
  <c r="J27" i="2"/>
  <c r="K27" i="2" s="1"/>
  <c r="J28" i="2"/>
  <c r="K28" i="2" s="1"/>
  <c r="J29" i="2"/>
  <c r="K29" i="2" s="1"/>
  <c r="J19" i="2"/>
  <c r="K19" i="2" s="1"/>
  <c r="J20" i="2"/>
  <c r="K20" i="2" s="1"/>
  <c r="J21" i="2"/>
  <c r="K21" i="2" s="1"/>
  <c r="J22" i="2"/>
  <c r="K22" i="2" s="1"/>
  <c r="J23" i="2"/>
  <c r="K23" i="2" s="1"/>
  <c r="J24" i="2"/>
  <c r="K24" i="2" s="1"/>
  <c r="J25" i="2"/>
  <c r="K25" i="2" s="1"/>
  <c r="J26" i="2"/>
  <c r="K26" i="2" s="1"/>
  <c r="J15" i="2"/>
  <c r="K15" i="2" s="1"/>
</calcChain>
</file>

<file path=xl/sharedStrings.xml><?xml version="1.0" encoding="utf-8"?>
<sst xmlns="http://schemas.openxmlformats.org/spreadsheetml/2006/main" count="131" uniqueCount="55">
  <si>
    <t>mass [g]</t>
    <phoneticPr fontId="1" type="noConversion"/>
  </si>
  <si>
    <t>QTY Steel</t>
    <phoneticPr fontId="1" type="noConversion"/>
  </si>
  <si>
    <t>QTY Alu.</t>
    <phoneticPr fontId="1" type="noConversion"/>
  </si>
  <si>
    <t>avg. vel.</t>
    <phoneticPr fontId="1" type="noConversion"/>
  </si>
  <si>
    <t>velocity 1</t>
    <phoneticPr fontId="1" type="noConversion"/>
  </si>
  <si>
    <t>velocity 2</t>
    <phoneticPr fontId="1" type="noConversion"/>
  </si>
  <si>
    <t>velocity 3</t>
  </si>
  <si>
    <t>velocity 4</t>
  </si>
  <si>
    <t>velocity 5</t>
  </si>
  <si>
    <t>FILL</t>
    <phoneticPr fontId="1" type="noConversion"/>
  </si>
  <si>
    <t>config. #</t>
    <phoneticPr fontId="1" type="noConversion"/>
  </si>
  <si>
    <t>energy [J]</t>
    <phoneticPr fontId="1" type="noConversion"/>
  </si>
  <si>
    <t>fps</t>
    <phoneticPr fontId="1" type="noConversion"/>
  </si>
  <si>
    <t>Tutoriel video:</t>
    <phoneticPr fontId="1" type="noConversion"/>
  </si>
  <si>
    <t>https://www.youtube.com/watch?v=Sf4Fv1X3gc0</t>
    <phoneticPr fontId="1" type="noConversion"/>
  </si>
  <si>
    <t>PISTON HEAD</t>
    <phoneticPr fontId="1" type="noConversion"/>
  </si>
  <si>
    <t>advance plug</t>
    <phoneticPr fontId="1" type="noConversion"/>
  </si>
  <si>
    <t>PISTON BODY</t>
    <phoneticPr fontId="1" type="noConversion"/>
  </si>
  <si>
    <t>PISTON END</t>
    <phoneticPr fontId="1" type="noConversion"/>
  </si>
  <si>
    <t>SRS</t>
    <phoneticPr fontId="1" type="noConversion"/>
  </si>
  <si>
    <t>TAC-41</t>
    <phoneticPr fontId="1" type="noConversion"/>
  </si>
  <si>
    <t>advance short AEG</t>
    <phoneticPr fontId="1" type="noConversion"/>
  </si>
  <si>
    <t>advance medium AEG</t>
    <phoneticPr fontId="1" type="noConversion"/>
  </si>
  <si>
    <t>advance long AEG</t>
    <phoneticPr fontId="1" type="noConversion"/>
  </si>
  <si>
    <t>advance short GBB</t>
    <phoneticPr fontId="1" type="noConversion"/>
  </si>
  <si>
    <t>advance medium GBB</t>
    <phoneticPr fontId="1" type="noConversion"/>
  </si>
  <si>
    <t>advance long GBB</t>
    <phoneticPr fontId="1" type="noConversion"/>
  </si>
  <si>
    <t>Body mass</t>
    <phoneticPr fontId="1" type="noConversion"/>
  </si>
  <si>
    <t>Head mass</t>
    <phoneticPr fontId="1" type="noConversion"/>
  </si>
  <si>
    <t>End mass</t>
    <phoneticPr fontId="1" type="noConversion"/>
  </si>
  <si>
    <t>BBS</t>
    <phoneticPr fontId="1" type="noConversion"/>
  </si>
  <si>
    <t>Unit</t>
    <phoneticPr fontId="1" type="noConversion"/>
  </si>
  <si>
    <t>fps</t>
  </si>
  <si>
    <t>m/s</t>
    <phoneticPr fontId="1" type="noConversion"/>
  </si>
  <si>
    <t>SRS</t>
  </si>
  <si>
    <t>Piston head</t>
    <phoneticPr fontId="1" type="noConversion"/>
  </si>
  <si>
    <t>Piston body</t>
    <phoneticPr fontId="1" type="noConversion"/>
  </si>
  <si>
    <t>Piston end</t>
    <phoneticPr fontId="1" type="noConversion"/>
  </si>
  <si>
    <t>BBs</t>
    <phoneticPr fontId="1" type="noConversion"/>
  </si>
  <si>
    <t>Variable mass piston for Silverback SRS &amp; TAC-41 - Energy / mass chart</t>
    <phoneticPr fontId="1" type="noConversion"/>
  </si>
  <si>
    <r>
      <t>Spring</t>
    </r>
    <r>
      <rPr>
        <i/>
        <sz val="12"/>
        <color theme="1"/>
        <rFont val="Century Gothic"/>
        <family val="2"/>
      </rPr>
      <t xml:space="preserve"> (for reference only)</t>
    </r>
    <phoneticPr fontId="1" type="noConversion"/>
  </si>
  <si>
    <r>
      <t xml:space="preserve">hopup rubber </t>
    </r>
    <r>
      <rPr>
        <i/>
        <sz val="12"/>
        <color theme="1"/>
        <rFont val="Century Gothic"/>
        <family val="2"/>
      </rPr>
      <t>(for reference only)</t>
    </r>
    <phoneticPr fontId="1" type="noConversion"/>
  </si>
  <si>
    <r>
      <t>barrel</t>
    </r>
    <r>
      <rPr>
        <i/>
        <sz val="12"/>
        <color theme="1"/>
        <rFont val="Century Gothic"/>
        <family val="2"/>
      </rPr>
      <t xml:space="preserve"> (for reference only)</t>
    </r>
    <phoneticPr fontId="1" type="noConversion"/>
  </si>
  <si>
    <t>standard - black</t>
  </si>
  <si>
    <t>standard - black</t>
    <phoneticPr fontId="1" type="noConversion"/>
  </si>
  <si>
    <t>airbrake short - orange</t>
    <phoneticPr fontId="1" type="noConversion"/>
  </si>
  <si>
    <t>airbrake medium - orange</t>
    <phoneticPr fontId="1" type="noConversion"/>
  </si>
  <si>
    <t>airbrake long- orange</t>
    <phoneticPr fontId="1" type="noConversion"/>
  </si>
  <si>
    <t>aluminium body</t>
  </si>
  <si>
    <t>aluminium body</t>
    <phoneticPr fontId="1" type="noConversion"/>
  </si>
  <si>
    <t>steel body</t>
    <phoneticPr fontId="1" type="noConversion"/>
  </si>
  <si>
    <t>aluminium flyweight</t>
    <phoneticPr fontId="1" type="noConversion"/>
  </si>
  <si>
    <t>steel flyweight</t>
    <phoneticPr fontId="1" type="noConversion"/>
  </si>
  <si>
    <t>AUGUST 2021 - CREATIVE COMMONS RIGHTS</t>
    <phoneticPr fontId="1" type="noConversion"/>
  </si>
  <si>
    <t>INTRUCTIONS: select you configuration by clicking on the blue cells. Fill the orange cells to obtain the energy chart and determine the more efficient piston mass. For better results, fill the full chart. The trend curve require at least a velocity test per configuration.</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</si>
</sst>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
    <numFmt numFmtId="165" formatCode="0.0_ "/>
  </numFmts>
  <fonts count="13">
    <font>
      <sz val="11"/>
      <color theme="1"/>
      <name val="Calibri"/>
      <family val="2"/>
      <charset val="136"/>
      <scheme val="minor"/>
    </font>
    <font>
      <sz val="9"/>
      <name val="Calibri"/>
      <family val="2"/>
      <charset val="136"/>
      <scheme val="minor"/>
    </font>
    <font>
      <u/>
      <sz val="11"/>
      <color theme="10"/>
      <name val="Calibri"/>
      <family val="2"/>
      <charset val="136"/>
      <scheme val="minor"/>
    </font>
    <font>
      <sz val="11"/>
      <color theme="1"/>
      <name val="Century Gothic"/>
      <family val="2"/>
    </font>
    <font>
      <b/>
      <sz val="20"/>
      <color theme="1"/>
      <name val="Century Gothic"/>
      <family val="2"/>
    </font>
    <font>
      <i/>
      <sz val="12"/>
      <color theme="1"/>
      <name val="Century Gothic"/>
      <family val="2"/>
    </font>
    <font>
      <u/>
      <sz val="12"/>
      <color theme="10"/>
      <name val="Century Gothic"/>
      <family val="2"/>
    </font>
    <font>
      <b/>
      <sz val="12"/>
      <color theme="1"/>
      <name val="Century Gothic"/>
      <family val="2"/>
    </font>
    <font>
      <sz val="12"/>
      <color theme="1"/>
      <name val="Century Gothic"/>
      <family val="2"/>
    </font>
    <font>
      <b/>
      <sz val="12"/>
      <color theme="0"/>
      <name val="Century Gothic"/>
      <family val="2"/>
    </font>
    <font>
      <b/>
      <sz val="12"/>
      <name val="Century Gothic"/>
      <family val="2"/>
    </font>
    <font>
      <sz val="12"/>
      <color theme="0"/>
      <name val="Century Gothic"/>
      <family val="2"/>
    </font>
    <font>
      <sz val="12"/>
      <name val="Century Gothic"/>
      <family val="2"/>
    </font>
  </fonts>
  <fills count="10">
    <fill>
      <patternFill patternType="none"/>
    </fill>
    <fill>
      <patternFill patternType="gray125"/>
    </fill>
    <fill>
      <patternFill patternType="solid">
        <fgColor theme="5"/>
        <bgColor indexed="64"/>
      </patternFill>
    </fill>
    <fill>
      <patternFill patternType="solid">
        <fgColor theme="1" tint="0.249977111117893"/>
        <bgColor indexed="64"/>
      </patternFill>
    </fill>
    <fill>
      <patternFill patternType="solid">
        <fgColor theme="5" tint="-0.249977111117893"/>
        <bgColor indexed="64"/>
      </patternFill>
    </fill>
    <fill>
      <patternFill patternType="solid">
        <fgColor theme="0" tint="-0.249977111117893"/>
        <bgColor indexed="64"/>
      </patternFill>
    </fill>
    <fill>
      <patternFill patternType="solid">
        <fgColor rgb="FFFF0000"/>
        <bgColor indexed="64"/>
      </patternFill>
    </fill>
    <fill>
      <patternFill patternType="solid">
        <fgColor theme="5" tint="0.39997558519241921"/>
        <bgColor indexed="64"/>
      </patternFill>
    </fill>
    <fill>
      <patternFill patternType="solid">
        <fgColor theme="7"/>
        <bgColor indexed="64"/>
      </patternFill>
    </fill>
    <fill>
      <patternFill patternType="solid">
        <fgColor theme="4"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33">
    <xf numFmtId="0" fontId="0" fillId="0" borderId="0" xfId="0">
      <alignment vertical="center"/>
    </xf>
    <xf numFmtId="0" fontId="3" fillId="0" borderId="0" xfId="0" applyFont="1" applyAlignment="1">
      <alignment horizontal="center" vertical="center"/>
    </xf>
    <xf numFmtId="0" fontId="6" fillId="0" borderId="0" xfId="1" applyFont="1" applyAlignment="1" applyProtection="1">
      <alignment vertical="center"/>
    </xf>
    <xf numFmtId="0" fontId="5" fillId="0" borderId="0" xfId="0" applyFont="1">
      <alignment vertical="center"/>
    </xf>
    <xf numFmtId="0" fontId="7" fillId="0" borderId="0" xfId="0" applyFont="1">
      <alignment vertical="center"/>
    </xf>
    <xf numFmtId="0" fontId="8" fillId="5" borderId="1" xfId="0" applyFont="1" applyFill="1" applyBorder="1" applyAlignment="1">
      <alignment horizontal="center" vertical="center"/>
    </xf>
    <xf numFmtId="0" fontId="8" fillId="0" borderId="0" xfId="0" applyFont="1" applyAlignment="1">
      <alignment horizontal="center" vertical="center"/>
    </xf>
    <xf numFmtId="0" fontId="8" fillId="0" borderId="0" xfId="0" applyFont="1" applyProtection="1">
      <alignment vertical="center"/>
      <protection locked="0"/>
    </xf>
    <xf numFmtId="0" fontId="8" fillId="0" borderId="0" xfId="0" applyFont="1" applyAlignment="1" applyProtection="1">
      <alignment horizontal="center" vertical="center"/>
      <protection locked="0"/>
    </xf>
    <xf numFmtId="0" fontId="7" fillId="5" borderId="1" xfId="0" applyFont="1" applyFill="1" applyBorder="1" applyAlignment="1">
      <alignment horizontal="center" vertical="center" textRotation="90"/>
    </xf>
    <xf numFmtId="0" fontId="9" fillId="3" borderId="1" xfId="0" applyFont="1" applyFill="1" applyBorder="1" applyAlignment="1">
      <alignment horizontal="center" vertical="center" textRotation="90"/>
    </xf>
    <xf numFmtId="0" fontId="10" fillId="6" borderId="1" xfId="0" applyFont="1" applyFill="1" applyBorder="1" applyAlignment="1">
      <alignment horizontal="center" vertical="center" textRotation="90"/>
    </xf>
    <xf numFmtId="0" fontId="9" fillId="4" borderId="1" xfId="0" applyFont="1" applyFill="1" applyBorder="1" applyAlignment="1">
      <alignment horizontal="center" vertical="center" textRotation="90"/>
    </xf>
    <xf numFmtId="0" fontId="10" fillId="5" borderId="1" xfId="0" applyFont="1" applyFill="1" applyBorder="1" applyAlignment="1">
      <alignment horizontal="center" vertical="center" textRotation="90"/>
    </xf>
    <xf numFmtId="0" fontId="10" fillId="8" borderId="1" xfId="0" applyFont="1" applyFill="1" applyBorder="1" applyAlignment="1">
      <alignment horizontal="center" vertical="center" textRotation="90"/>
    </xf>
    <xf numFmtId="0" fontId="10" fillId="0" borderId="0" xfId="0" applyFont="1" applyAlignment="1">
      <alignment horizontal="center" vertical="center" textRotation="90"/>
    </xf>
    <xf numFmtId="0" fontId="11" fillId="3" borderId="1" xfId="0" applyFont="1" applyFill="1" applyBorder="1" applyAlignment="1">
      <alignment horizontal="center" vertical="center"/>
    </xf>
    <xf numFmtId="0" fontId="12" fillId="6" borderId="1" xfId="0" applyFont="1" applyFill="1" applyBorder="1" applyAlignment="1">
      <alignment horizontal="center" vertical="center"/>
    </xf>
    <xf numFmtId="165" fontId="8" fillId="2" borderId="1" xfId="0" applyNumberFormat="1" applyFont="1" applyFill="1" applyBorder="1" applyAlignment="1" applyProtection="1">
      <alignment horizontal="center" vertical="center"/>
      <protection locked="0"/>
    </xf>
    <xf numFmtId="165" fontId="8" fillId="5" borderId="1" xfId="0" applyNumberFormat="1" applyFont="1" applyFill="1" applyBorder="1" applyAlignment="1">
      <alignment horizontal="center" vertical="center"/>
    </xf>
    <xf numFmtId="164" fontId="12" fillId="5" borderId="1" xfId="0" applyNumberFormat="1" applyFont="1" applyFill="1" applyBorder="1" applyAlignment="1">
      <alignment horizontal="center" vertical="center"/>
    </xf>
    <xf numFmtId="164" fontId="12" fillId="0" borderId="0" xfId="0" applyNumberFormat="1" applyFont="1" applyAlignment="1">
      <alignment horizontal="center" vertical="center"/>
    </xf>
    <xf numFmtId="164" fontId="3" fillId="0" borderId="0" xfId="0" applyNumberFormat="1" applyFont="1" applyAlignment="1">
      <alignment horizontal="center" vertical="center"/>
    </xf>
    <xf numFmtId="165" fontId="3" fillId="0" borderId="0" xfId="0" applyNumberFormat="1" applyFont="1" applyAlignment="1">
      <alignment horizontal="center" vertical="center"/>
    </xf>
    <xf numFmtId="0" fontId="7" fillId="5" borderId="1" xfId="0" applyFont="1" applyFill="1" applyBorder="1" applyAlignment="1">
      <alignment horizontal="center" vertical="center"/>
    </xf>
    <xf numFmtId="0" fontId="8" fillId="9" borderId="1" xfId="0" applyFont="1" applyFill="1" applyBorder="1" applyAlignment="1" applyProtection="1">
      <alignment horizontal="center" vertical="center"/>
      <protection locked="0"/>
    </xf>
    <xf numFmtId="0" fontId="8" fillId="7" borderId="1" xfId="0" applyFont="1" applyFill="1" applyBorder="1" applyAlignment="1" applyProtection="1">
      <alignment horizontal="center" vertical="center"/>
      <protection locked="0"/>
    </xf>
    <xf numFmtId="0" fontId="4"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right" vertical="center"/>
    </xf>
    <xf numFmtId="0" fontId="6" fillId="0" borderId="0" xfId="1" applyFont="1" applyAlignment="1" applyProtection="1">
      <alignment horizontal="left" vertical="center"/>
    </xf>
    <xf numFmtId="0" fontId="8" fillId="9" borderId="1" xfId="0" applyFont="1" applyFill="1" applyBorder="1" applyAlignment="1">
      <alignment horizontal="center" vertical="center"/>
    </xf>
    <xf numFmtId="0" fontId="8" fillId="5" borderId="1" xfId="0" applyFont="1" applyFill="1" applyBorder="1" applyAlignment="1">
      <alignment horizontal="center" vertical="center"/>
    </xf>
  </cellXfs>
  <cellStyles count="2">
    <cellStyle name="Lien hypertexte" xfId="1" builtinId="8"/>
    <cellStyle name="Normal" xfId="0" builtinId="0"/>
  </cellStyles>
  <dxfs count="18">
    <dxf>
      <font>
        <b val="0"/>
        <i val="0"/>
        <strike val="0"/>
        <condense val="0"/>
        <extend val="0"/>
        <outline val="0"/>
        <shadow val="0"/>
        <u val="none"/>
        <vertAlign val="baseline"/>
        <sz val="11"/>
        <color theme="1"/>
        <name val="Century Gothic"/>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entury Gothic"/>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entury Gothic"/>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entury Gothic"/>
        <family val="2"/>
        <scheme val="none"/>
      </font>
      <numFmt numFmtId="164" formatCode="0.00_ "/>
      <alignment horizontal="center" vertical="center" textRotation="0" wrapText="0" indent="0" justifyLastLine="0" shrinkToFit="0" readingOrder="0"/>
    </dxf>
    <dxf>
      <font>
        <b val="0"/>
        <i val="0"/>
        <strike val="0"/>
        <condense val="0"/>
        <extend val="0"/>
        <outline val="0"/>
        <shadow val="0"/>
        <u val="none"/>
        <vertAlign val="baseline"/>
        <sz val="11"/>
        <color theme="1"/>
        <name val="Century Gothic"/>
        <family val="2"/>
        <scheme val="none"/>
      </font>
      <numFmt numFmtId="164" formatCode="0.00_ "/>
      <alignment horizontal="center" vertical="center" textRotation="0" wrapText="0" indent="0" justifyLastLine="0" shrinkToFit="0" readingOrder="0"/>
    </dxf>
    <dxf>
      <font>
        <b val="0"/>
        <i val="0"/>
        <strike val="0"/>
        <condense val="0"/>
        <extend val="0"/>
        <outline val="0"/>
        <shadow val="0"/>
        <u val="none"/>
        <vertAlign val="baseline"/>
        <sz val="11"/>
        <color theme="1"/>
        <name val="Century Gothic"/>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entury Gothic"/>
        <family val="2"/>
        <scheme val="none"/>
      </font>
      <numFmt numFmtId="165" formatCode="0.0_ "/>
      <alignment horizontal="center" vertical="center" textRotation="0" wrapText="0" indent="0" justifyLastLine="0" shrinkToFit="0" readingOrder="0"/>
    </dxf>
    <dxf>
      <font>
        <b val="0"/>
        <i val="0"/>
        <strike val="0"/>
        <condense val="0"/>
        <extend val="0"/>
        <outline val="0"/>
        <shadow val="0"/>
        <u val="none"/>
        <vertAlign val="baseline"/>
        <sz val="11"/>
        <color theme="1"/>
        <name val="Century Gothic"/>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entury Gothic"/>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entury Gothic"/>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entury Gothic"/>
        <family val="2"/>
        <scheme val="none"/>
      </font>
      <numFmt numFmtId="165" formatCode="0.0_ "/>
      <alignment horizontal="center" vertical="center" textRotation="0" wrapText="0" indent="0" justifyLastLine="0" shrinkToFit="0" readingOrder="0"/>
    </dxf>
    <dxf>
      <font>
        <b val="0"/>
        <i val="0"/>
        <strike val="0"/>
        <condense val="0"/>
        <extend val="0"/>
        <outline val="0"/>
        <shadow val="0"/>
        <u val="none"/>
        <vertAlign val="baseline"/>
        <sz val="11"/>
        <color theme="1"/>
        <name val="Century Gothic"/>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entury Gothic"/>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entury Gothic"/>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entury Gothic"/>
        <family val="2"/>
        <scheme val="none"/>
      </font>
      <numFmt numFmtId="165" formatCode="0.0_ "/>
      <alignment horizontal="center" vertical="center" textRotation="0" wrapText="0" indent="0" justifyLastLine="0" shrinkToFit="0" readingOrder="0"/>
    </dxf>
    <dxf>
      <font>
        <b val="0"/>
        <i val="0"/>
        <strike val="0"/>
        <condense val="0"/>
        <extend val="0"/>
        <outline val="0"/>
        <shadow val="0"/>
        <u val="none"/>
        <vertAlign val="baseline"/>
        <sz val="11"/>
        <color theme="1"/>
        <name val="Century Gothic"/>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entury Gothic"/>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entury Gothic"/>
        <family val="2"/>
        <scheme val="none"/>
      </font>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TW" sz="1600"/>
              <a:t>Piston Mass [g]</a:t>
            </a:r>
            <a:r>
              <a:rPr lang="en-US" altLang="zh-TW" sz="1600" baseline="0"/>
              <a:t> </a:t>
            </a:r>
            <a:r>
              <a:rPr lang="en-US" altLang="zh-TW" sz="1600"/>
              <a:t>depending </a:t>
            </a:r>
            <a:r>
              <a:rPr lang="en-US" altLang="zh-TW" sz="1600" baseline="0"/>
              <a:t>configuration #</a:t>
            </a:r>
            <a:endParaRPr lang="en-US" altLang="zh-TW" sz="16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'Silverback variable mass piston'!$D$14</c:f>
              <c:strCache>
                <c:ptCount val="1"/>
                <c:pt idx="0">
                  <c:v>mass [g]</c:v>
                </c:pt>
              </c:strCache>
            </c:strRef>
          </c:tx>
          <c:spPr>
            <a:ln w="19050" cap="rnd">
              <a:noFill/>
              <a:round/>
            </a:ln>
            <a:effectLst/>
          </c:spPr>
          <c:marker>
            <c:symbol val="circle"/>
            <c:size val="5"/>
            <c:spPr>
              <a:solidFill>
                <a:schemeClr val="accent1"/>
              </a:solidFill>
              <a:ln w="12700" cap="rnd">
                <a:solidFill>
                  <a:schemeClr val="accent1"/>
                </a:solidFill>
              </a:ln>
              <a:effectLst/>
            </c:spPr>
          </c:marker>
          <c:xVal>
            <c:numRef>
              <c:f>'Silverback variable mass piston'!$A$15:$A$29</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'Silverback variable mass piston'!$D$15:$D$29</c:f>
              <c:numCache>
                <c:formatCode>General</c:formatCode>
                <c:ptCount val="15"/>
                <c:pt idx="0">
                  <c:v>26.6</c:v>
                </c:pt>
                <c:pt idx="1">
                  <c:v>34.799999999999997</c:v>
                </c:pt>
                <c:pt idx="2">
                  <c:v>43</c:v>
                </c:pt>
                <c:pt idx="3">
                  <c:v>50.8</c:v>
                </c:pt>
                <c:pt idx="4">
                  <c:v>51.199999999999996</c:v>
                </c:pt>
                <c:pt idx="5">
                  <c:v>59</c:v>
                </c:pt>
                <c:pt idx="6">
                  <c:v>59.4</c:v>
                </c:pt>
                <c:pt idx="7">
                  <c:v>67.199999999999989</c:v>
                </c:pt>
                <c:pt idx="8">
                  <c:v>75</c:v>
                </c:pt>
                <c:pt idx="9">
                  <c:v>75.400000000000006</c:v>
                </c:pt>
                <c:pt idx="10">
                  <c:v>83.199999999999989</c:v>
                </c:pt>
                <c:pt idx="11">
                  <c:v>91.399999999999991</c:v>
                </c:pt>
                <c:pt idx="12">
                  <c:v>99.199999999999989</c:v>
                </c:pt>
                <c:pt idx="13">
                  <c:v>107.39999999999999</c:v>
                </c:pt>
                <c:pt idx="14">
                  <c:v>123.39999999999999</c:v>
                </c:pt>
              </c:numCache>
            </c:numRef>
          </c:yVal>
          <c:smooth val="0"/>
          <c:extLst>
            <c:ext xmlns:c16="http://schemas.microsoft.com/office/drawing/2014/chart" uri="{C3380CC4-5D6E-409C-BE32-E72D297353CC}">
              <c16:uniqueId val="{00000000-7035-40DC-A678-1CBDAD423D34}"/>
            </c:ext>
          </c:extLst>
        </c:ser>
        <c:dLbls>
          <c:showLegendKey val="0"/>
          <c:showVal val="0"/>
          <c:showCatName val="0"/>
          <c:showSerName val="0"/>
          <c:showPercent val="0"/>
          <c:showBubbleSize val="0"/>
        </c:dLbls>
        <c:axId val="1742731200"/>
        <c:axId val="83787088"/>
      </c:scatterChart>
      <c:valAx>
        <c:axId val="1742731200"/>
        <c:scaling>
          <c:orientation val="minMax"/>
          <c:max val="15"/>
          <c:min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HK" altLang="zh-TW" sz="1200"/>
                  <a:t>Configuration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787088"/>
        <c:crosses val="autoZero"/>
        <c:crossBetween val="midCat"/>
        <c:majorUnit val="1"/>
      </c:valAx>
      <c:valAx>
        <c:axId val="837870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HK" altLang="zh-TW" sz="1200"/>
                  <a:t>Mass</a:t>
                </a:r>
                <a:r>
                  <a:rPr lang="en-HK" altLang="zh-TW" sz="1200" baseline="0"/>
                  <a:t> [g]</a:t>
                </a:r>
                <a:endParaRPr lang="en-HK" altLang="zh-TW" sz="1200"/>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4273120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TW"/>
              <a:t>Muzzle Energy [J]</a:t>
            </a:r>
            <a:r>
              <a:rPr lang="en-US" altLang="zh-TW" baseline="0"/>
              <a:t> depending piston mass [g]</a:t>
            </a:r>
            <a:endParaRPr lang="en-US" altLang="zh-TW"/>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'Silverback variable mass piston'!$K$14</c:f>
              <c:strCache>
                <c:ptCount val="1"/>
                <c:pt idx="0">
                  <c:v>energy [J]</c:v>
                </c:pt>
              </c:strCache>
            </c:strRef>
          </c:tx>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3"/>
            <c:dispRSqr val="0"/>
            <c:dispEq val="0"/>
          </c:trendline>
          <c:xVal>
            <c:numRef>
              <c:f>'Silverback variable mass piston'!$D$15:$D$29</c:f>
              <c:numCache>
                <c:formatCode>General</c:formatCode>
                <c:ptCount val="15"/>
                <c:pt idx="0">
                  <c:v>26.6</c:v>
                </c:pt>
                <c:pt idx="1">
                  <c:v>34.799999999999997</c:v>
                </c:pt>
                <c:pt idx="2">
                  <c:v>43</c:v>
                </c:pt>
                <c:pt idx="3">
                  <c:v>50.8</c:v>
                </c:pt>
                <c:pt idx="4">
                  <c:v>51.199999999999996</c:v>
                </c:pt>
                <c:pt idx="5">
                  <c:v>59</c:v>
                </c:pt>
                <c:pt idx="6">
                  <c:v>59.4</c:v>
                </c:pt>
                <c:pt idx="7">
                  <c:v>67.199999999999989</c:v>
                </c:pt>
                <c:pt idx="8">
                  <c:v>75</c:v>
                </c:pt>
                <c:pt idx="9">
                  <c:v>75.400000000000006</c:v>
                </c:pt>
                <c:pt idx="10">
                  <c:v>83.199999999999989</c:v>
                </c:pt>
                <c:pt idx="11">
                  <c:v>91.399999999999991</c:v>
                </c:pt>
                <c:pt idx="12">
                  <c:v>99.199999999999989</c:v>
                </c:pt>
                <c:pt idx="13">
                  <c:v>107.39999999999999</c:v>
                </c:pt>
                <c:pt idx="14">
                  <c:v>123.39999999999999</c:v>
                </c:pt>
              </c:numCache>
            </c:numRef>
          </c:xVal>
          <c:yVal>
            <c:numRef>
              <c:f>'Silverback variable mass piston'!$K$15:$K$29</c:f>
              <c:numCache>
                <c:formatCode>0.00_ </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yVal>
          <c:smooth val="0"/>
          <c:extLst>
            <c:ext xmlns:c16="http://schemas.microsoft.com/office/drawing/2014/chart" uri="{C3380CC4-5D6E-409C-BE32-E72D297353CC}">
              <c16:uniqueId val="{00000000-ACEE-4812-8848-40EC3E861709}"/>
            </c:ext>
          </c:extLst>
        </c:ser>
        <c:dLbls>
          <c:showLegendKey val="0"/>
          <c:showVal val="0"/>
          <c:showCatName val="0"/>
          <c:showSerName val="0"/>
          <c:showPercent val="0"/>
          <c:showBubbleSize val="0"/>
        </c:dLbls>
        <c:axId val="1243563551"/>
        <c:axId val="1277872751"/>
      </c:scatterChart>
      <c:valAx>
        <c:axId val="1243563551"/>
        <c:scaling>
          <c:orientation val="minMax"/>
          <c:min val="2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HK" altLang="zh-TW" sz="1200"/>
                  <a:t>mass [g]</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77872751"/>
        <c:crosses val="autoZero"/>
        <c:crossBetween val="midCat"/>
      </c:valAx>
      <c:valAx>
        <c:axId val="127787275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HK" altLang="zh-TW" sz="1200"/>
                  <a:t>Energy [J]</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_ "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3563551"/>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chart" Target="../charts/chart1.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12</xdr:col>
      <xdr:colOff>584106</xdr:colOff>
      <xdr:row>3</xdr:row>
      <xdr:rowOff>179293</xdr:rowOff>
    </xdr:from>
    <xdr:to>
      <xdr:col>20</xdr:col>
      <xdr:colOff>970930</xdr:colOff>
      <xdr:row>14</xdr:row>
      <xdr:rowOff>251558</xdr:rowOff>
    </xdr:to>
    <xdr:graphicFrame macro="">
      <xdr:nvGraphicFramePr>
        <xdr:cNvPr id="2" name="Chart 1">
          <a:extLst>
            <a:ext uri="{FF2B5EF4-FFF2-40B4-BE49-F238E27FC236}">
              <a16:creationId xmlns:a16="http://schemas.microsoft.com/office/drawing/2014/main" id="{C7246AC5-A086-461B-8FEA-2B7DD1462C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235324</xdr:colOff>
      <xdr:row>30</xdr:row>
      <xdr:rowOff>0</xdr:rowOff>
    </xdr:from>
    <xdr:to>
      <xdr:col>13</xdr:col>
      <xdr:colOff>235325</xdr:colOff>
      <xdr:row>30</xdr:row>
      <xdr:rowOff>308799</xdr:rowOff>
    </xdr:to>
    <xdr:pic>
      <xdr:nvPicPr>
        <xdr:cNvPr id="9" name="Picture 8">
          <a:extLst>
            <a:ext uri="{FF2B5EF4-FFF2-40B4-BE49-F238E27FC236}">
              <a16:creationId xmlns:a16="http://schemas.microsoft.com/office/drawing/2014/main" id="{FCA16322-78E3-4D27-85D5-25915D61708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8030" y="10242177"/>
          <a:ext cx="7866530" cy="308799"/>
        </a:xfrm>
        <a:prstGeom prst="rect">
          <a:avLst/>
        </a:prstGeom>
      </xdr:spPr>
    </xdr:pic>
    <xdr:clientData/>
  </xdr:twoCellAnchor>
  <xdr:twoCellAnchor>
    <xdr:from>
      <xdr:col>12</xdr:col>
      <xdr:colOff>582706</xdr:colOff>
      <xdr:row>15</xdr:row>
      <xdr:rowOff>257736</xdr:rowOff>
    </xdr:from>
    <xdr:to>
      <xdr:col>20</xdr:col>
      <xdr:colOff>969530</xdr:colOff>
      <xdr:row>29</xdr:row>
      <xdr:rowOff>5030</xdr:rowOff>
    </xdr:to>
    <xdr:graphicFrame macro="">
      <xdr:nvGraphicFramePr>
        <xdr:cNvPr id="3" name="Chart 2">
          <a:extLst>
            <a:ext uri="{FF2B5EF4-FFF2-40B4-BE49-F238E27FC236}">
              <a16:creationId xmlns:a16="http://schemas.microsoft.com/office/drawing/2014/main" id="{24833BDE-FC6C-427B-B3DA-369955AB1D0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100852</xdr:colOff>
      <xdr:row>4</xdr:row>
      <xdr:rowOff>179294</xdr:rowOff>
    </xdr:from>
    <xdr:to>
      <xdr:col>3</xdr:col>
      <xdr:colOff>504264</xdr:colOff>
      <xdr:row>11</xdr:row>
      <xdr:rowOff>134471</xdr:rowOff>
    </xdr:to>
    <xdr:pic>
      <xdr:nvPicPr>
        <xdr:cNvPr id="5" name="Picture 4">
          <a:extLst>
            <a:ext uri="{FF2B5EF4-FFF2-40B4-BE49-F238E27FC236}">
              <a16:creationId xmlns:a16="http://schemas.microsoft.com/office/drawing/2014/main" id="{56390674-5C65-4479-9A71-17A7F7DDD55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0852" y="1434353"/>
          <a:ext cx="2151530" cy="215153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358A164-89ED-4CEA-9104-6722138092EB}" name="Piston_Head" displayName="Piston_Head" ref="A1:B12" totalsRowShown="0" headerRowDxfId="17" dataDxfId="16">
  <autoFilter ref="A1:B12" xr:uid="{A358A164-89ED-4CEA-9104-6722138092EB}"/>
  <tableColumns count="2">
    <tableColumn id="1" xr3:uid="{815672ED-C38B-4C60-BF99-56CFBDDCEAB0}" name="PISTON HEAD" dataDxfId="15"/>
    <tableColumn id="2" xr3:uid="{988A6E77-1416-4141-A4FB-C42C31E513BB}" name="Head mass" dataDxfId="14"/>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8295781-1B43-4D1E-A129-97FCE7A456F3}" name="Piston_body" displayName="Piston_body" ref="C1:D5" totalsRowShown="0" headerRowDxfId="13" dataDxfId="12">
  <autoFilter ref="C1:D5" xr:uid="{38295781-1B43-4D1E-A129-97FCE7A456F3}"/>
  <tableColumns count="2">
    <tableColumn id="1" xr3:uid="{33D2BBAF-E903-45AA-862E-F7B96C3D0168}" name="PISTON BODY" dataDxfId="11"/>
    <tableColumn id="2" xr3:uid="{D5F24583-268B-4353-89D5-7A126CC18D4E}" name="Body mass" dataDxfId="10"/>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3402E0E-72A0-4F80-A0EE-0642302DE2BD}" name="Piston_end" displayName="Piston_end" ref="E1:F3" totalsRowShown="0" headerRowDxfId="9" dataDxfId="8">
  <autoFilter ref="E1:F3" xr:uid="{13402E0E-72A0-4F80-A0EE-0642302DE2BD}"/>
  <tableColumns count="2">
    <tableColumn id="1" xr3:uid="{844675A0-AAAB-48CA-9A4D-8F138A550B80}" name="PISTON END" dataDxfId="7"/>
    <tableColumn id="2" xr3:uid="{18A5475F-FA61-42D9-8C89-DE5DE03E1C75}" name="End mass" dataDxfId="6"/>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B9933D5-7986-4DD6-BA40-17293B36A70F}" name="bbs_mass" displayName="bbs_mass" ref="G1:G13" totalsRowShown="0" headerRowDxfId="5" dataDxfId="4">
  <autoFilter ref="G1:G13" xr:uid="{BB9933D5-7986-4DD6-BA40-17293B36A70F}"/>
  <tableColumns count="1">
    <tableColumn id="1" xr3:uid="{B1DE6FC0-EE89-40FC-867B-481D16E6EFDA}" name="BBS" dataDxfId="3"/>
  </tableColumns>
  <tableStyleInfo name="TableStyleLight10"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AC64A2E-F171-42F9-9D7D-828023B8936A}" name="Speed_unit" displayName="Speed_unit" ref="H1:H3" totalsRowShown="0" headerRowDxfId="2" dataDxfId="1">
  <autoFilter ref="H1:H3" xr:uid="{8AC64A2E-F171-42F9-9D7D-828023B8936A}"/>
  <tableColumns count="1">
    <tableColumn id="1" xr3:uid="{73D12BC7-A5DD-432B-8CCD-6FDD43B2A4A7}" name="Unit" dataDxfId="0"/>
  </tableColumns>
  <tableStyleInfo name="TableStyleLight9" showFirstColumn="0" showLastColumn="0" showRowStripes="1"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youtube.com/watch?v=Sf4Fv1X3gc0"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32726-9145-4EA7-B91B-426E14FBA9CB}">
  <sheetPr>
    <pageSetUpPr fitToPage="1"/>
  </sheetPr>
  <dimension ref="A1:AB31"/>
  <sheetViews>
    <sheetView tabSelected="1" zoomScale="85" zoomScaleNormal="85" workbookViewId="0">
      <selection activeCell="V18" sqref="V18"/>
    </sheetView>
  </sheetViews>
  <sheetFormatPr baseColWidth="10" defaultColWidth="12.6640625" defaultRowHeight="24.9" customHeight="1"/>
  <cols>
    <col min="1" max="4" width="8.6640625" style="6" customWidth="1"/>
    <col min="5" max="9" width="9.6640625" style="6" customWidth="1"/>
    <col min="10" max="11" width="8.6640625" style="6" customWidth="1"/>
    <col min="12" max="12" width="12.6640625" style="6" customWidth="1"/>
    <col min="13" max="16" width="12.6640625" style="6"/>
    <col min="17" max="17" width="12.6640625" style="6" customWidth="1"/>
    <col min="18" max="20" width="12.6640625" style="6"/>
    <col min="21" max="21" width="15.44140625" style="6" customWidth="1"/>
    <col min="22" max="16384" width="12.6640625" style="6"/>
  </cols>
  <sheetData>
    <row r="1" spans="1:28" ht="34.5" customHeight="1">
      <c r="A1" s="27" t="s">
        <v>39</v>
      </c>
      <c r="B1" s="27"/>
      <c r="C1" s="27"/>
      <c r="D1" s="27"/>
      <c r="E1" s="27"/>
      <c r="F1" s="27"/>
      <c r="G1" s="27"/>
      <c r="H1" s="27"/>
      <c r="I1" s="27"/>
      <c r="J1" s="27"/>
      <c r="K1" s="27"/>
      <c r="L1" s="27"/>
      <c r="M1" s="27"/>
      <c r="N1" s="27"/>
      <c r="O1" s="27"/>
      <c r="P1" s="27"/>
      <c r="Q1" s="27"/>
      <c r="R1" s="27"/>
      <c r="S1" s="27"/>
      <c r="T1" s="27"/>
      <c r="U1" s="27"/>
    </row>
    <row r="2" spans="1:28" ht="46.5" customHeight="1">
      <c r="A2" s="28" t="s">
        <v>54</v>
      </c>
      <c r="B2" s="28"/>
      <c r="C2" s="28"/>
      <c r="D2" s="28"/>
      <c r="E2" s="28"/>
      <c r="F2" s="28"/>
      <c r="G2" s="28"/>
      <c r="H2" s="28"/>
      <c r="I2" s="28"/>
      <c r="J2" s="28"/>
      <c r="K2" s="28"/>
      <c r="L2" s="28"/>
      <c r="M2" s="28"/>
      <c r="N2" s="28"/>
      <c r="O2" s="28"/>
      <c r="P2" s="28"/>
      <c r="Q2" s="28"/>
      <c r="R2" s="28"/>
      <c r="S2" s="28"/>
      <c r="T2" s="28"/>
      <c r="U2" s="28"/>
      <c r="V2" s="2"/>
      <c r="W2" s="2"/>
      <c r="X2" s="2"/>
      <c r="Y2" s="2"/>
      <c r="Z2" s="2"/>
      <c r="AA2" s="2"/>
      <c r="AB2" s="2"/>
    </row>
    <row r="3" spans="1:28" ht="40.5" customHeight="1">
      <c r="A3" s="29" t="s">
        <v>13</v>
      </c>
      <c r="B3" s="29"/>
      <c r="C3" s="29"/>
      <c r="D3" s="29"/>
      <c r="E3" s="29"/>
      <c r="F3" s="29"/>
      <c r="G3" s="29"/>
      <c r="H3" s="29"/>
      <c r="I3" s="29"/>
      <c r="J3" s="30" t="s">
        <v>14</v>
      </c>
      <c r="K3" s="30"/>
      <c r="L3" s="30"/>
      <c r="M3" s="30"/>
      <c r="N3" s="30"/>
      <c r="O3" s="30"/>
      <c r="P3" s="30"/>
      <c r="Q3" s="30"/>
      <c r="R3" s="30"/>
      <c r="S3" s="30"/>
      <c r="T3" s="30"/>
      <c r="U3" s="30"/>
      <c r="V3" s="2"/>
      <c r="W3" s="2"/>
      <c r="X3" s="2"/>
      <c r="Y3" s="2"/>
      <c r="Z3" s="2"/>
      <c r="AA3" s="2"/>
      <c r="AB3" s="2"/>
    </row>
    <row r="4" spans="1:28" ht="24.9" customHeight="1">
      <c r="J4" s="24" t="s">
        <v>0</v>
      </c>
      <c r="K4" s="24"/>
      <c r="T4" s="3"/>
    </row>
    <row r="5" spans="1:28" ht="24.9" customHeight="1">
      <c r="B5" s="4"/>
      <c r="C5" s="4"/>
      <c r="D5" s="4"/>
      <c r="E5" s="24" t="s">
        <v>35</v>
      </c>
      <c r="F5" s="24"/>
      <c r="G5" s="31" t="s">
        <v>43</v>
      </c>
      <c r="H5" s="31"/>
      <c r="I5" s="31"/>
      <c r="J5" s="32">
        <f>VLOOKUP(G5,Piston_Head[],2,FALSE)</f>
        <v>7.6</v>
      </c>
      <c r="K5" s="32"/>
    </row>
    <row r="6" spans="1:28" ht="24.9" customHeight="1">
      <c r="B6" s="4"/>
      <c r="C6" s="4"/>
      <c r="D6" s="4"/>
      <c r="E6" s="24" t="s">
        <v>36</v>
      </c>
      <c r="F6" s="24"/>
      <c r="G6" s="31" t="s">
        <v>48</v>
      </c>
      <c r="H6" s="31"/>
      <c r="I6" s="31"/>
      <c r="J6" s="32">
        <f>VLOOKUP(G6,DATA!C2:D3,2,)</f>
        <v>19</v>
      </c>
      <c r="K6" s="32"/>
    </row>
    <row r="7" spans="1:28" ht="24.9" customHeight="1">
      <c r="B7" s="4"/>
      <c r="C7" s="4"/>
      <c r="D7" s="4"/>
      <c r="E7" s="24" t="s">
        <v>37</v>
      </c>
      <c r="F7" s="24"/>
      <c r="G7" s="31" t="s">
        <v>34</v>
      </c>
      <c r="H7" s="31"/>
      <c r="I7" s="31"/>
      <c r="J7" s="32">
        <f>VLOOKUP(G7,DATA!E2:F3,2,FALSE)</f>
        <v>12</v>
      </c>
      <c r="K7" s="32"/>
    </row>
    <row r="8" spans="1:28" ht="24.9" customHeight="1">
      <c r="B8" s="4"/>
      <c r="C8" s="4"/>
      <c r="D8" s="4"/>
      <c r="E8" s="24" t="s">
        <v>38</v>
      </c>
      <c r="F8" s="24"/>
      <c r="G8" s="25">
        <v>0.2</v>
      </c>
      <c r="H8" s="25"/>
      <c r="I8" s="25"/>
      <c r="J8" s="25"/>
      <c r="K8" s="25"/>
      <c r="L8" s="7"/>
    </row>
    <row r="9" spans="1:28" ht="24.9" customHeight="1">
      <c r="B9" s="4"/>
      <c r="C9" s="4"/>
      <c r="D9" s="4"/>
      <c r="E9" s="24" t="s">
        <v>31</v>
      </c>
      <c r="F9" s="24"/>
      <c r="G9" s="25" t="s">
        <v>32</v>
      </c>
      <c r="H9" s="25"/>
      <c r="I9" s="25"/>
      <c r="J9" s="25"/>
      <c r="K9" s="25"/>
      <c r="L9" s="8"/>
    </row>
    <row r="10" spans="1:28" ht="24.9" customHeight="1">
      <c r="B10" s="4"/>
      <c r="C10" s="4"/>
      <c r="D10" s="4"/>
      <c r="E10" s="24" t="s">
        <v>40</v>
      </c>
      <c r="F10" s="24"/>
      <c r="G10" s="24"/>
      <c r="H10" s="24"/>
      <c r="I10" s="24"/>
      <c r="J10" s="26"/>
      <c r="K10" s="26"/>
      <c r="L10" s="8"/>
    </row>
    <row r="11" spans="1:28" ht="24.9" customHeight="1">
      <c r="B11" s="4"/>
      <c r="C11" s="4"/>
      <c r="D11" s="4"/>
      <c r="E11" s="24" t="s">
        <v>41</v>
      </c>
      <c r="F11" s="24"/>
      <c r="G11" s="24"/>
      <c r="H11" s="24"/>
      <c r="I11" s="24"/>
      <c r="J11" s="26"/>
      <c r="K11" s="26"/>
      <c r="L11" s="8"/>
    </row>
    <row r="12" spans="1:28" ht="24.9" customHeight="1">
      <c r="B12" s="4"/>
      <c r="C12" s="4"/>
      <c r="D12" s="4"/>
      <c r="E12" s="24" t="s">
        <v>42</v>
      </c>
      <c r="F12" s="24"/>
      <c r="G12" s="24"/>
      <c r="H12" s="24"/>
      <c r="I12" s="24"/>
      <c r="J12" s="26"/>
      <c r="K12" s="26"/>
      <c r="L12" s="8"/>
    </row>
    <row r="13" spans="1:28" ht="15" customHeight="1"/>
    <row r="14" spans="1:28" ht="93" customHeight="1">
      <c r="A14" s="9" t="s">
        <v>10</v>
      </c>
      <c r="B14" s="10" t="s">
        <v>1</v>
      </c>
      <c r="C14" s="11" t="s">
        <v>2</v>
      </c>
      <c r="D14" s="9" t="s">
        <v>0</v>
      </c>
      <c r="E14" s="12" t="s">
        <v>4</v>
      </c>
      <c r="F14" s="12" t="s">
        <v>5</v>
      </c>
      <c r="G14" s="12" t="s">
        <v>6</v>
      </c>
      <c r="H14" s="12" t="s">
        <v>7</v>
      </c>
      <c r="I14" s="12" t="s">
        <v>8</v>
      </c>
      <c r="J14" s="13" t="s">
        <v>3</v>
      </c>
      <c r="K14" s="14" t="s">
        <v>11</v>
      </c>
      <c r="L14" s="15"/>
    </row>
    <row r="15" spans="1:28" ht="24.9" customHeight="1">
      <c r="A15" s="5">
        <v>1</v>
      </c>
      <c r="B15" s="16">
        <v>0</v>
      </c>
      <c r="C15" s="17">
        <v>0</v>
      </c>
      <c r="D15" s="5">
        <f t="shared" ref="D15:D29" si="0">B15*STEEL_FLYWEIGHT+C15*ALU_FLYWEIGHT+HEAD+BODY+END</f>
        <v>26.6</v>
      </c>
      <c r="E15" s="18" t="s">
        <v>9</v>
      </c>
      <c r="F15" s="18" t="s">
        <v>9</v>
      </c>
      <c r="G15" s="18" t="s">
        <v>9</v>
      </c>
      <c r="H15" s="18" t="s">
        <v>9</v>
      </c>
      <c r="I15" s="18" t="s">
        <v>9</v>
      </c>
      <c r="J15" s="19" t="str">
        <f>IFERROR(AVERAGE(E15:I15),"")</f>
        <v/>
      </c>
      <c r="K15" s="20" t="str">
        <f t="shared" ref="K15:K29" si="1">IFERROR(IF(UNIT="fps",BBS/2000*(J15*0.3048)^2,BBS/2000*J15^2),"")</f>
        <v/>
      </c>
      <c r="L15" s="21"/>
    </row>
    <row r="16" spans="1:28" ht="24.9" customHeight="1">
      <c r="A16" s="5">
        <v>2</v>
      </c>
      <c r="B16" s="16">
        <v>0</v>
      </c>
      <c r="C16" s="17">
        <v>1</v>
      </c>
      <c r="D16" s="5">
        <f t="shared" si="0"/>
        <v>34.799999999999997</v>
      </c>
      <c r="E16" s="18" t="s">
        <v>9</v>
      </c>
      <c r="F16" s="18" t="s">
        <v>9</v>
      </c>
      <c r="G16" s="18" t="s">
        <v>9</v>
      </c>
      <c r="H16" s="18" t="s">
        <v>9</v>
      </c>
      <c r="I16" s="18" t="s">
        <v>9</v>
      </c>
      <c r="J16" s="19" t="str">
        <f t="shared" ref="J16:J18" si="2">IFERROR(AVERAGE(E16:I16),"")</f>
        <v/>
      </c>
      <c r="K16" s="20" t="str">
        <f t="shared" si="1"/>
        <v/>
      </c>
      <c r="L16" s="21"/>
    </row>
    <row r="17" spans="1:18" ht="24.9" customHeight="1">
      <c r="A17" s="5">
        <v>3</v>
      </c>
      <c r="B17" s="16">
        <v>0</v>
      </c>
      <c r="C17" s="17">
        <v>2</v>
      </c>
      <c r="D17" s="5">
        <f t="shared" si="0"/>
        <v>43</v>
      </c>
      <c r="E17" s="18" t="s">
        <v>9</v>
      </c>
      <c r="F17" s="18" t="s">
        <v>9</v>
      </c>
      <c r="G17" s="18" t="s">
        <v>9</v>
      </c>
      <c r="H17" s="18" t="s">
        <v>9</v>
      </c>
      <c r="I17" s="18" t="s">
        <v>9</v>
      </c>
      <c r="J17" s="19" t="str">
        <f t="shared" si="2"/>
        <v/>
      </c>
      <c r="K17" s="20" t="str">
        <f t="shared" si="1"/>
        <v/>
      </c>
      <c r="L17" s="21"/>
    </row>
    <row r="18" spans="1:18" ht="24.9" customHeight="1">
      <c r="A18" s="5">
        <v>4</v>
      </c>
      <c r="B18" s="16">
        <v>1</v>
      </c>
      <c r="C18" s="17">
        <v>0</v>
      </c>
      <c r="D18" s="5">
        <f t="shared" si="0"/>
        <v>50.8</v>
      </c>
      <c r="E18" s="18" t="s">
        <v>9</v>
      </c>
      <c r="F18" s="18" t="s">
        <v>9</v>
      </c>
      <c r="G18" s="18" t="s">
        <v>9</v>
      </c>
      <c r="H18" s="18" t="s">
        <v>9</v>
      </c>
      <c r="I18" s="18" t="s">
        <v>9</v>
      </c>
      <c r="J18" s="19" t="str">
        <f t="shared" si="2"/>
        <v/>
      </c>
      <c r="K18" s="20" t="str">
        <f t="shared" si="1"/>
        <v/>
      </c>
      <c r="L18" s="21"/>
    </row>
    <row r="19" spans="1:18" ht="24.9" customHeight="1">
      <c r="A19" s="5">
        <v>5</v>
      </c>
      <c r="B19" s="16">
        <v>0</v>
      </c>
      <c r="C19" s="17">
        <v>3</v>
      </c>
      <c r="D19" s="5">
        <f t="shared" si="0"/>
        <v>51.199999999999996</v>
      </c>
      <c r="E19" s="18" t="s">
        <v>9</v>
      </c>
      <c r="F19" s="18" t="s">
        <v>9</v>
      </c>
      <c r="G19" s="18" t="s">
        <v>9</v>
      </c>
      <c r="H19" s="18" t="s">
        <v>9</v>
      </c>
      <c r="I19" s="18" t="s">
        <v>9</v>
      </c>
      <c r="J19" s="19" t="str">
        <f t="shared" ref="J19:J29" si="3">IFERROR(AVERAGE(E19:I19),"")</f>
        <v/>
      </c>
      <c r="K19" s="20" t="str">
        <f t="shared" si="1"/>
        <v/>
      </c>
      <c r="L19" s="21"/>
    </row>
    <row r="20" spans="1:18" ht="24.9" customHeight="1">
      <c r="A20" s="5">
        <v>6</v>
      </c>
      <c r="B20" s="16">
        <v>1</v>
      </c>
      <c r="C20" s="17">
        <v>1</v>
      </c>
      <c r="D20" s="5">
        <f t="shared" si="0"/>
        <v>59</v>
      </c>
      <c r="E20" s="18" t="s">
        <v>9</v>
      </c>
      <c r="F20" s="18" t="s">
        <v>9</v>
      </c>
      <c r="G20" s="18" t="s">
        <v>9</v>
      </c>
      <c r="H20" s="18" t="s">
        <v>9</v>
      </c>
      <c r="I20" s="18" t="s">
        <v>9</v>
      </c>
      <c r="J20" s="19" t="str">
        <f t="shared" si="3"/>
        <v/>
      </c>
      <c r="K20" s="20" t="str">
        <f t="shared" si="1"/>
        <v/>
      </c>
      <c r="L20" s="21"/>
    </row>
    <row r="21" spans="1:18" ht="24.9" customHeight="1">
      <c r="A21" s="5">
        <v>7</v>
      </c>
      <c r="B21" s="16">
        <v>0</v>
      </c>
      <c r="C21" s="17">
        <v>4</v>
      </c>
      <c r="D21" s="5">
        <f t="shared" si="0"/>
        <v>59.4</v>
      </c>
      <c r="E21" s="18" t="s">
        <v>9</v>
      </c>
      <c r="F21" s="18" t="s">
        <v>9</v>
      </c>
      <c r="G21" s="18" t="s">
        <v>9</v>
      </c>
      <c r="H21" s="18" t="s">
        <v>9</v>
      </c>
      <c r="I21" s="18" t="s">
        <v>9</v>
      </c>
      <c r="J21" s="19" t="str">
        <f t="shared" si="3"/>
        <v/>
      </c>
      <c r="K21" s="20" t="str">
        <f t="shared" si="1"/>
        <v/>
      </c>
      <c r="L21" s="21"/>
    </row>
    <row r="22" spans="1:18" ht="24.9" customHeight="1">
      <c r="A22" s="5">
        <v>8</v>
      </c>
      <c r="B22" s="16">
        <v>1</v>
      </c>
      <c r="C22" s="17">
        <v>2</v>
      </c>
      <c r="D22" s="5">
        <f t="shared" si="0"/>
        <v>67.199999999999989</v>
      </c>
      <c r="E22" s="18" t="s">
        <v>9</v>
      </c>
      <c r="F22" s="18" t="s">
        <v>9</v>
      </c>
      <c r="G22" s="18" t="s">
        <v>9</v>
      </c>
      <c r="H22" s="18" t="s">
        <v>9</v>
      </c>
      <c r="I22" s="18" t="s">
        <v>9</v>
      </c>
      <c r="J22" s="19" t="str">
        <f t="shared" si="3"/>
        <v/>
      </c>
      <c r="K22" s="20" t="str">
        <f t="shared" si="1"/>
        <v/>
      </c>
      <c r="L22" s="21"/>
    </row>
    <row r="23" spans="1:18" ht="24.9" customHeight="1">
      <c r="A23" s="5">
        <v>9</v>
      </c>
      <c r="B23" s="16">
        <v>2</v>
      </c>
      <c r="C23" s="17">
        <v>0</v>
      </c>
      <c r="D23" s="5">
        <f t="shared" si="0"/>
        <v>75</v>
      </c>
      <c r="E23" s="18" t="s">
        <v>9</v>
      </c>
      <c r="F23" s="18" t="s">
        <v>9</v>
      </c>
      <c r="G23" s="18" t="s">
        <v>9</v>
      </c>
      <c r="H23" s="18" t="s">
        <v>9</v>
      </c>
      <c r="I23" s="18" t="s">
        <v>9</v>
      </c>
      <c r="J23" s="19" t="str">
        <f t="shared" si="3"/>
        <v/>
      </c>
      <c r="K23" s="20" t="str">
        <f t="shared" si="1"/>
        <v/>
      </c>
      <c r="L23" s="21"/>
    </row>
    <row r="24" spans="1:18" ht="24.9" customHeight="1">
      <c r="A24" s="5">
        <v>10</v>
      </c>
      <c r="B24" s="16">
        <v>1</v>
      </c>
      <c r="C24" s="17">
        <v>3</v>
      </c>
      <c r="D24" s="5">
        <f t="shared" si="0"/>
        <v>75.400000000000006</v>
      </c>
      <c r="E24" s="18" t="s">
        <v>9</v>
      </c>
      <c r="F24" s="18" t="s">
        <v>9</v>
      </c>
      <c r="G24" s="18" t="s">
        <v>9</v>
      </c>
      <c r="H24" s="18" t="s">
        <v>9</v>
      </c>
      <c r="I24" s="18" t="s">
        <v>9</v>
      </c>
      <c r="J24" s="19" t="str">
        <f t="shared" si="3"/>
        <v/>
      </c>
      <c r="K24" s="20" t="str">
        <f t="shared" si="1"/>
        <v/>
      </c>
      <c r="L24" s="21"/>
    </row>
    <row r="25" spans="1:18" ht="24.9" customHeight="1">
      <c r="A25" s="5">
        <v>11</v>
      </c>
      <c r="B25" s="16">
        <v>2</v>
      </c>
      <c r="C25" s="17">
        <v>1</v>
      </c>
      <c r="D25" s="5">
        <f t="shared" si="0"/>
        <v>83.199999999999989</v>
      </c>
      <c r="E25" s="18" t="s">
        <v>9</v>
      </c>
      <c r="F25" s="18" t="s">
        <v>9</v>
      </c>
      <c r="G25" s="18" t="s">
        <v>9</v>
      </c>
      <c r="H25" s="18" t="s">
        <v>9</v>
      </c>
      <c r="I25" s="18" t="s">
        <v>9</v>
      </c>
      <c r="J25" s="19" t="str">
        <f t="shared" si="3"/>
        <v/>
      </c>
      <c r="K25" s="20" t="str">
        <f t="shared" si="1"/>
        <v/>
      </c>
      <c r="L25" s="21"/>
    </row>
    <row r="26" spans="1:18" ht="24.9" customHeight="1">
      <c r="A26" s="5">
        <v>12</v>
      </c>
      <c r="B26" s="16">
        <v>2</v>
      </c>
      <c r="C26" s="17">
        <v>2</v>
      </c>
      <c r="D26" s="5">
        <f t="shared" si="0"/>
        <v>91.399999999999991</v>
      </c>
      <c r="E26" s="18" t="s">
        <v>9</v>
      </c>
      <c r="F26" s="18" t="s">
        <v>9</v>
      </c>
      <c r="G26" s="18" t="s">
        <v>9</v>
      </c>
      <c r="H26" s="18" t="s">
        <v>9</v>
      </c>
      <c r="I26" s="18" t="s">
        <v>9</v>
      </c>
      <c r="J26" s="19" t="str">
        <f t="shared" si="3"/>
        <v/>
      </c>
      <c r="K26" s="20" t="str">
        <f t="shared" si="1"/>
        <v/>
      </c>
      <c r="L26" s="21"/>
    </row>
    <row r="27" spans="1:18" ht="24.9" customHeight="1">
      <c r="A27" s="5">
        <v>13</v>
      </c>
      <c r="B27" s="16">
        <v>3</v>
      </c>
      <c r="C27" s="17">
        <v>0</v>
      </c>
      <c r="D27" s="5">
        <f t="shared" si="0"/>
        <v>99.199999999999989</v>
      </c>
      <c r="E27" s="18" t="s">
        <v>9</v>
      </c>
      <c r="F27" s="18" t="s">
        <v>9</v>
      </c>
      <c r="G27" s="18" t="s">
        <v>9</v>
      </c>
      <c r="H27" s="18" t="s">
        <v>9</v>
      </c>
      <c r="I27" s="18" t="s">
        <v>9</v>
      </c>
      <c r="J27" s="19" t="str">
        <f t="shared" si="3"/>
        <v/>
      </c>
      <c r="K27" s="20" t="str">
        <f t="shared" si="1"/>
        <v/>
      </c>
      <c r="L27" s="21"/>
    </row>
    <row r="28" spans="1:18" ht="24.9" customHeight="1">
      <c r="A28" s="5">
        <v>14</v>
      </c>
      <c r="B28" s="16">
        <v>3</v>
      </c>
      <c r="C28" s="17">
        <v>1</v>
      </c>
      <c r="D28" s="5">
        <f t="shared" si="0"/>
        <v>107.39999999999999</v>
      </c>
      <c r="E28" s="18" t="s">
        <v>9</v>
      </c>
      <c r="F28" s="18" t="s">
        <v>9</v>
      </c>
      <c r="G28" s="18" t="s">
        <v>9</v>
      </c>
      <c r="H28" s="18" t="s">
        <v>9</v>
      </c>
      <c r="I28" s="18" t="s">
        <v>9</v>
      </c>
      <c r="J28" s="19" t="str">
        <f t="shared" si="3"/>
        <v/>
      </c>
      <c r="K28" s="20" t="str">
        <f t="shared" si="1"/>
        <v/>
      </c>
      <c r="L28" s="21"/>
    </row>
    <row r="29" spans="1:18" ht="24.9" customHeight="1">
      <c r="A29" s="5">
        <v>15</v>
      </c>
      <c r="B29" s="16">
        <v>4</v>
      </c>
      <c r="C29" s="17">
        <v>0</v>
      </c>
      <c r="D29" s="5">
        <f t="shared" si="0"/>
        <v>123.39999999999999</v>
      </c>
      <c r="E29" s="18" t="s">
        <v>9</v>
      </c>
      <c r="F29" s="18" t="s">
        <v>9</v>
      </c>
      <c r="G29" s="18" t="s">
        <v>9</v>
      </c>
      <c r="H29" s="18" t="s">
        <v>9</v>
      </c>
      <c r="I29" s="18" t="s">
        <v>9</v>
      </c>
      <c r="J29" s="19" t="str">
        <f t="shared" si="3"/>
        <v/>
      </c>
      <c r="K29" s="20" t="str">
        <f t="shared" si="1"/>
        <v/>
      </c>
      <c r="L29" s="21"/>
    </row>
    <row r="30" spans="1:18" ht="33" customHeight="1"/>
    <row r="31" spans="1:18" ht="24.9" customHeight="1">
      <c r="R31" s="3" t="s">
        <v>53</v>
      </c>
    </row>
  </sheetData>
  <sortState xmlns:xlrd2="http://schemas.microsoft.com/office/spreadsheetml/2017/richdata2" ref="A15:D29">
    <sortCondition ref="D15"/>
  </sortState>
  <mergeCells count="24">
    <mergeCell ref="A1:U1"/>
    <mergeCell ref="A2:U2"/>
    <mergeCell ref="E11:I11"/>
    <mergeCell ref="A3:I3"/>
    <mergeCell ref="J3:U3"/>
    <mergeCell ref="G5:I5"/>
    <mergeCell ref="G6:I6"/>
    <mergeCell ref="G7:I7"/>
    <mergeCell ref="J4:K4"/>
    <mergeCell ref="J5:K5"/>
    <mergeCell ref="J6:K6"/>
    <mergeCell ref="J7:K7"/>
    <mergeCell ref="E8:F8"/>
    <mergeCell ref="E12:I12"/>
    <mergeCell ref="J11:K11"/>
    <mergeCell ref="J12:K12"/>
    <mergeCell ref="J10:K10"/>
    <mergeCell ref="E10:I10"/>
    <mergeCell ref="E9:F9"/>
    <mergeCell ref="G9:K9"/>
    <mergeCell ref="G8:K8"/>
    <mergeCell ref="E5:F5"/>
    <mergeCell ref="E6:F6"/>
    <mergeCell ref="E7:F7"/>
  </mergeCells>
  <phoneticPr fontId="1" type="noConversion"/>
  <conditionalFormatting sqref="K15:K29">
    <cfRule type="colorScale" priority="1">
      <colorScale>
        <cfvo type="min"/>
        <cfvo type="percentile" val="50"/>
        <cfvo type="max"/>
        <color rgb="FF63BE7B"/>
        <color rgb="FFFFEB84"/>
        <color rgb="FFF8696B"/>
      </colorScale>
    </cfRule>
  </conditionalFormatting>
  <hyperlinks>
    <hyperlink ref="J3" r:id="rId1" xr:uid="{63270E9D-C8A5-4DC4-B29E-E1414C66849C}"/>
  </hyperlinks>
  <printOptions horizontalCentered="1" verticalCentered="1"/>
  <pageMargins left="0.70866141732283472" right="0.70866141732283472" top="0.55118110236220474" bottom="0.55118110236220474" header="0.31496062992125984" footer="0.31496062992125984"/>
  <pageSetup paperSize="9" scale="62" orientation="landscape" r:id="rId2"/>
  <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57641A9-5A8C-4D7E-8EE0-1506F648423F}">
          <x14:formula1>
            <xm:f>DATA!$H$2:$H$3</xm:f>
          </x14:formula1>
          <xm:sqref>L9 G9</xm:sqref>
        </x14:dataValidation>
        <x14:dataValidation type="list" allowBlank="1" showInputMessage="1" showErrorMessage="1" xr:uid="{75C473D8-7EFF-4140-8485-6919163E5A92}">
          <x14:formula1>
            <xm:f>DATA!$A$2:$A$12</xm:f>
          </x14:formula1>
          <xm:sqref>G5</xm:sqref>
        </x14:dataValidation>
        <x14:dataValidation type="list" allowBlank="1" showInputMessage="1" showErrorMessage="1" xr:uid="{386F21AE-4BD4-4962-9CB3-C29B49B2EA53}">
          <x14:formula1>
            <xm:f>DATA!$C$2:$C$3</xm:f>
          </x14:formula1>
          <xm:sqref>G6</xm:sqref>
        </x14:dataValidation>
        <x14:dataValidation type="list" allowBlank="1" showInputMessage="1" showErrorMessage="1" xr:uid="{BEC73394-C9B5-4CA2-BC9E-35D018B71E39}">
          <x14:formula1>
            <xm:f>DATA!$E$2:$E$3</xm:f>
          </x14:formula1>
          <xm:sqref>G7</xm:sqref>
        </x14:dataValidation>
        <x14:dataValidation type="list" allowBlank="1" showInputMessage="1" showErrorMessage="1" xr:uid="{C6EF0908-8002-4009-9C35-3BC8B93CAE51}">
          <x14:formula1>
            <xm:f>DATA!$G$2:$G$13</xm:f>
          </x14:formula1>
          <xm:sqref>G8:K8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A08E1-8E8D-4A51-BD10-04F40762CFFE}">
  <dimension ref="A1:H13"/>
  <sheetViews>
    <sheetView workbookViewId="0">
      <selection activeCell="I22" sqref="I22"/>
    </sheetView>
  </sheetViews>
  <sheetFormatPr baseColWidth="10" defaultColWidth="9.109375" defaultRowHeight="13.8"/>
  <cols>
    <col min="1" max="1" width="31.33203125" style="1" customWidth="1"/>
    <col min="2" max="2" width="17.109375" style="1" customWidth="1"/>
    <col min="3" max="3" width="30.88671875" style="1" customWidth="1"/>
    <col min="4" max="4" width="17.109375" style="1" customWidth="1"/>
    <col min="5" max="5" width="16.44140625" style="1" customWidth="1"/>
    <col min="6" max="6" width="17.33203125" style="1" customWidth="1"/>
    <col min="7" max="7" width="11.44140625" style="1" customWidth="1"/>
    <col min="8" max="8" width="12.33203125" style="1" customWidth="1"/>
    <col min="9" max="16384" width="9.109375" style="1"/>
  </cols>
  <sheetData>
    <row r="1" spans="1:8">
      <c r="A1" s="1" t="s">
        <v>15</v>
      </c>
      <c r="B1" s="1" t="s">
        <v>28</v>
      </c>
      <c r="C1" s="1" t="s">
        <v>17</v>
      </c>
      <c r="D1" s="1" t="s">
        <v>27</v>
      </c>
      <c r="E1" s="1" t="s">
        <v>18</v>
      </c>
      <c r="F1" s="1" t="s">
        <v>29</v>
      </c>
      <c r="G1" s="1" t="s">
        <v>30</v>
      </c>
      <c r="H1" s="1" t="s">
        <v>31</v>
      </c>
    </row>
    <row r="2" spans="1:8">
      <c r="A2" s="1" t="s">
        <v>44</v>
      </c>
      <c r="B2" s="23">
        <v>7.6</v>
      </c>
      <c r="C2" s="1" t="s">
        <v>49</v>
      </c>
      <c r="D2" s="23">
        <v>19</v>
      </c>
      <c r="E2" s="1" t="s">
        <v>19</v>
      </c>
      <c r="F2" s="23">
        <v>12</v>
      </c>
      <c r="G2" s="22">
        <v>0.2</v>
      </c>
      <c r="H2" s="1" t="s">
        <v>33</v>
      </c>
    </row>
    <row r="3" spans="1:8">
      <c r="A3" s="1" t="s">
        <v>45</v>
      </c>
      <c r="B3" s="23">
        <v>8.6</v>
      </c>
      <c r="C3" s="1" t="s">
        <v>50</v>
      </c>
      <c r="D3" s="23">
        <v>55.1</v>
      </c>
      <c r="E3" s="1" t="s">
        <v>20</v>
      </c>
      <c r="F3" s="23">
        <v>10</v>
      </c>
      <c r="G3" s="22">
        <v>0.23</v>
      </c>
      <c r="H3" s="1" t="s">
        <v>12</v>
      </c>
    </row>
    <row r="4" spans="1:8">
      <c r="A4" s="1" t="s">
        <v>46</v>
      </c>
      <c r="B4" s="23">
        <v>8.6999999999999993</v>
      </c>
      <c r="C4" s="1" t="s">
        <v>51</v>
      </c>
      <c r="D4" s="23">
        <v>8.1999999999999993</v>
      </c>
      <c r="G4" s="22">
        <v>0.25</v>
      </c>
    </row>
    <row r="5" spans="1:8">
      <c r="A5" s="1" t="s">
        <v>47</v>
      </c>
      <c r="B5" s="23">
        <v>8.8000000000000007</v>
      </c>
      <c r="C5" s="1" t="s">
        <v>52</v>
      </c>
      <c r="D5" s="23">
        <v>24.2</v>
      </c>
      <c r="G5" s="22">
        <v>0.28000000000000003</v>
      </c>
    </row>
    <row r="6" spans="1:8">
      <c r="A6" s="1" t="s">
        <v>16</v>
      </c>
      <c r="B6" s="23">
        <v>30.2</v>
      </c>
      <c r="G6" s="22">
        <v>0.3</v>
      </c>
    </row>
    <row r="7" spans="1:8">
      <c r="A7" s="1" t="s">
        <v>21</v>
      </c>
      <c r="B7" s="23">
        <v>31.3</v>
      </c>
      <c r="G7" s="22">
        <v>0.32</v>
      </c>
    </row>
    <row r="8" spans="1:8">
      <c r="A8" s="1" t="s">
        <v>22</v>
      </c>
      <c r="B8" s="23">
        <v>31.5</v>
      </c>
      <c r="G8" s="22">
        <v>0.36</v>
      </c>
    </row>
    <row r="9" spans="1:8">
      <c r="A9" s="1" t="s">
        <v>23</v>
      </c>
      <c r="B9" s="23">
        <v>31.7</v>
      </c>
      <c r="G9" s="22">
        <v>0.4</v>
      </c>
    </row>
    <row r="10" spans="1:8">
      <c r="A10" s="1" t="s">
        <v>24</v>
      </c>
      <c r="B10" s="23">
        <v>31.4</v>
      </c>
      <c r="G10" s="22">
        <v>0.43</v>
      </c>
    </row>
    <row r="11" spans="1:8">
      <c r="A11" s="1" t="s">
        <v>25</v>
      </c>
      <c r="B11" s="23">
        <v>31.8</v>
      </c>
      <c r="G11" s="22">
        <v>0.45</v>
      </c>
    </row>
    <row r="12" spans="1:8">
      <c r="A12" s="1" t="s">
        <v>26</v>
      </c>
      <c r="B12" s="23">
        <v>32.200000000000003</v>
      </c>
      <c r="G12" s="22">
        <v>0.48</v>
      </c>
    </row>
    <row r="13" spans="1:8">
      <c r="G13" s="22">
        <v>0.5</v>
      </c>
    </row>
  </sheetData>
  <phoneticPr fontId="1" type="noConversion"/>
  <pageMargins left="0.7" right="0.7" top="0.75" bottom="0.75" header="0.3" footer="0.3"/>
  <pageSetup paperSize="9" orientation="portrait" r:id="rId1"/>
  <tableParts count="5">
    <tablePart r:id="rId2"/>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7</vt:i4>
      </vt:variant>
    </vt:vector>
  </HeadingPairs>
  <TitlesOfParts>
    <vt:vector size="9" baseType="lpstr">
      <vt:lpstr>Silverback variable mass piston</vt:lpstr>
      <vt:lpstr>DATA</vt:lpstr>
      <vt:lpstr>ALU_FLYWEIGHT</vt:lpstr>
      <vt:lpstr>BBS</vt:lpstr>
      <vt:lpstr>BODY</vt:lpstr>
      <vt:lpstr>END</vt:lpstr>
      <vt:lpstr>HEAD</vt:lpstr>
      <vt:lpstr>STEEL_FLYWEIGHT</vt:lpstr>
      <vt:lpstr>UNIT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Silverback Airsoft</dc:creator>
  <cp:lastModifiedBy>Denis Rabaud</cp:lastModifiedBy>
  <cp:lastPrinted>2021-08-03T08:21:18Z</cp:lastPrinted>
  <dcterms:created xsi:type="dcterms:W3CDTF">2018-01-11T09:30:37Z</dcterms:created>
  <dcterms:modified xsi:type="dcterms:W3CDTF">2024-05-22T11:52:54Z</dcterms:modified>
</cp:coreProperties>
</file>